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heckCompatibility="1" defaultThemeVersion="166925"/>
  <mc:AlternateContent xmlns:mc="http://schemas.openxmlformats.org/markup-compatibility/2006">
    <mc:Choice Requires="x15">
      <x15ac:absPath xmlns:x15ac="http://schemas.microsoft.com/office/spreadsheetml/2010/11/ac" url="B:\Downloads\"/>
    </mc:Choice>
  </mc:AlternateContent>
  <xr:revisionPtr revIDLastSave="0" documentId="13_ncr:1_{B2BEE3EA-3CA6-4A57-826E-849685D2E13A}" xr6:coauthVersionLast="47" xr6:coauthVersionMax="47" xr10:uidLastSave="{00000000-0000-0000-0000-000000000000}"/>
  <bookViews>
    <workbookView xWindow="26565" yWindow="15" windowWidth="28335" windowHeight="15570" xr2:uid="{73EAADCC-B963-4CE1-BB2D-2AA0FD596FE8}"/>
  </bookViews>
  <sheets>
    <sheet name="KRONE. " sheetId="1" r:id="rId1"/>
  </sheets>
  <definedNames>
    <definedName name="_xlnm._FilterDatabase" localSheetId="0" hidden="1">'KRONE. '!$A$4:$D$20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" i="1" l="1"/>
  <c r="O9" i="1" s="1"/>
  <c r="P9" i="1" s="1"/>
  <c r="M10" i="1"/>
  <c r="O10" i="1" s="1"/>
  <c r="P10" i="1" s="1"/>
  <c r="M11" i="1"/>
  <c r="O11" i="1" s="1"/>
  <c r="P11" i="1" s="1"/>
  <c r="M12" i="1"/>
  <c r="O12" i="1" s="1"/>
  <c r="P12" i="1" s="1"/>
  <c r="M13" i="1"/>
  <c r="O13" i="1" s="1"/>
  <c r="P13" i="1" s="1"/>
  <c r="M14" i="1"/>
  <c r="O14" i="1" s="1"/>
  <c r="P14" i="1" s="1"/>
  <c r="M15" i="1"/>
  <c r="O15" i="1" s="1"/>
  <c r="P15" i="1" s="1"/>
  <c r="M16" i="1"/>
  <c r="O16" i="1" s="1"/>
  <c r="P16" i="1" s="1"/>
  <c r="M17" i="1"/>
  <c r="O17" i="1" s="1"/>
  <c r="P17" i="1" s="1"/>
  <c r="M18" i="1"/>
  <c r="O18" i="1" s="1"/>
  <c r="P18" i="1" s="1"/>
  <c r="M19" i="1"/>
  <c r="O19" i="1" s="1"/>
  <c r="P19" i="1" s="1"/>
  <c r="M20" i="1"/>
  <c r="O20" i="1" s="1"/>
  <c r="P20" i="1" s="1"/>
  <c r="M21" i="1"/>
  <c r="O21" i="1" s="1"/>
  <c r="P21" i="1" s="1"/>
  <c r="M22" i="1"/>
  <c r="O22" i="1" s="1"/>
  <c r="P22" i="1" s="1"/>
  <c r="M23" i="1"/>
  <c r="O23" i="1" s="1"/>
  <c r="P23" i="1" s="1"/>
  <c r="M24" i="1"/>
  <c r="O24" i="1" s="1"/>
  <c r="P24" i="1" s="1"/>
  <c r="M25" i="1"/>
  <c r="O25" i="1" s="1"/>
  <c r="P25" i="1" s="1"/>
  <c r="M26" i="1"/>
  <c r="O26" i="1" s="1"/>
  <c r="P26" i="1" s="1"/>
  <c r="M27" i="1"/>
  <c r="O27" i="1" s="1"/>
  <c r="P27" i="1" s="1"/>
  <c r="M28" i="1"/>
  <c r="O28" i="1" s="1"/>
  <c r="P28" i="1" s="1"/>
  <c r="M29" i="1"/>
  <c r="O29" i="1" s="1"/>
  <c r="P29" i="1" s="1"/>
  <c r="M30" i="1"/>
  <c r="O30" i="1" s="1"/>
  <c r="P30" i="1" s="1"/>
  <c r="M31" i="1"/>
  <c r="O31" i="1" s="1"/>
  <c r="P31" i="1" s="1"/>
  <c r="M32" i="1"/>
  <c r="O32" i="1" s="1"/>
  <c r="P32" i="1" s="1"/>
  <c r="M33" i="1"/>
  <c r="O33" i="1" s="1"/>
  <c r="P33" i="1" s="1"/>
  <c r="M34" i="1"/>
  <c r="O34" i="1" s="1"/>
  <c r="P34" i="1" s="1"/>
  <c r="M35" i="1"/>
  <c r="O35" i="1" s="1"/>
  <c r="P35" i="1" s="1"/>
  <c r="M36" i="1"/>
  <c r="O36" i="1" s="1"/>
  <c r="P36" i="1" s="1"/>
  <c r="M37" i="1"/>
  <c r="O37" i="1" s="1"/>
  <c r="P37" i="1" s="1"/>
  <c r="M38" i="1"/>
  <c r="O38" i="1" s="1"/>
  <c r="P38" i="1" s="1"/>
  <c r="M39" i="1"/>
  <c r="O39" i="1" s="1"/>
  <c r="P39" i="1" s="1"/>
  <c r="M40" i="1"/>
  <c r="O40" i="1" s="1"/>
  <c r="P40" i="1" s="1"/>
  <c r="M41" i="1"/>
  <c r="O41" i="1" s="1"/>
  <c r="P41" i="1" s="1"/>
  <c r="M42" i="1"/>
  <c r="O42" i="1" s="1"/>
  <c r="P42" i="1" s="1"/>
  <c r="M43" i="1"/>
  <c r="O43" i="1" s="1"/>
  <c r="P43" i="1" s="1"/>
  <c r="M8" i="1"/>
  <c r="O8" i="1" s="1"/>
  <c r="P8" i="1" s="1"/>
  <c r="L44" i="1"/>
  <c r="D44" i="1"/>
  <c r="G43" i="1"/>
  <c r="H43" i="1" s="1"/>
  <c r="I43" i="1" s="1"/>
  <c r="G42" i="1"/>
  <c r="H42" i="1" s="1"/>
  <c r="I42" i="1" s="1"/>
  <c r="G41" i="1"/>
  <c r="H41" i="1" s="1"/>
  <c r="I41" i="1" s="1"/>
  <c r="G40" i="1"/>
  <c r="H40" i="1" s="1"/>
  <c r="I40" i="1" s="1"/>
  <c r="G39" i="1"/>
  <c r="H39" i="1" s="1"/>
  <c r="I39" i="1" s="1"/>
  <c r="G38" i="1"/>
  <c r="H38" i="1" s="1"/>
  <c r="I38" i="1" s="1"/>
  <c r="G37" i="1"/>
  <c r="H37" i="1" s="1"/>
  <c r="I37" i="1" s="1"/>
  <c r="G36" i="1"/>
  <c r="H36" i="1" s="1"/>
  <c r="I36" i="1" s="1"/>
  <c r="G35" i="1"/>
  <c r="H35" i="1" s="1"/>
  <c r="I35" i="1" s="1"/>
  <c r="G34" i="1"/>
  <c r="H34" i="1" s="1"/>
  <c r="I34" i="1" s="1"/>
  <c r="G33" i="1"/>
  <c r="H33" i="1" s="1"/>
  <c r="I33" i="1" s="1"/>
  <c r="G32" i="1"/>
  <c r="H32" i="1" s="1"/>
  <c r="I32" i="1" s="1"/>
  <c r="G31" i="1"/>
  <c r="H31" i="1" s="1"/>
  <c r="I31" i="1" s="1"/>
  <c r="G30" i="1"/>
  <c r="H30" i="1" s="1"/>
  <c r="I30" i="1" s="1"/>
  <c r="G29" i="1"/>
  <c r="H29" i="1" s="1"/>
  <c r="I29" i="1" s="1"/>
  <c r="G28" i="1"/>
  <c r="H28" i="1" s="1"/>
  <c r="I28" i="1" s="1"/>
  <c r="G27" i="1"/>
  <c r="H27" i="1" s="1"/>
  <c r="I27" i="1" s="1"/>
  <c r="G26" i="1"/>
  <c r="H26" i="1" s="1"/>
  <c r="I26" i="1" s="1"/>
  <c r="G25" i="1"/>
  <c r="H25" i="1" s="1"/>
  <c r="I25" i="1" s="1"/>
  <c r="G24" i="1"/>
  <c r="H24" i="1" s="1"/>
  <c r="I24" i="1" s="1"/>
  <c r="G23" i="1"/>
  <c r="H23" i="1" s="1"/>
  <c r="I23" i="1" s="1"/>
  <c r="G22" i="1"/>
  <c r="H22" i="1" s="1"/>
  <c r="I22" i="1" s="1"/>
  <c r="G21" i="1"/>
  <c r="H21" i="1" s="1"/>
  <c r="I21" i="1" s="1"/>
  <c r="G20" i="1"/>
  <c r="H20" i="1" s="1"/>
  <c r="I20" i="1" s="1"/>
  <c r="G19" i="1"/>
  <c r="H19" i="1" s="1"/>
  <c r="I19" i="1" s="1"/>
  <c r="G18" i="1"/>
  <c r="H18" i="1" s="1"/>
  <c r="I18" i="1" s="1"/>
  <c r="G17" i="1"/>
  <c r="H17" i="1" s="1"/>
  <c r="I17" i="1" s="1"/>
  <c r="G16" i="1"/>
  <c r="H16" i="1" s="1"/>
  <c r="I16" i="1" s="1"/>
  <c r="G15" i="1"/>
  <c r="H15" i="1" s="1"/>
  <c r="I15" i="1" s="1"/>
  <c r="G14" i="1"/>
  <c r="H14" i="1" s="1"/>
  <c r="I14" i="1" s="1"/>
  <c r="G13" i="1"/>
  <c r="H13" i="1" s="1"/>
  <c r="I13" i="1" s="1"/>
  <c r="G12" i="1"/>
  <c r="H12" i="1" s="1"/>
  <c r="I12" i="1" s="1"/>
  <c r="G11" i="1"/>
  <c r="H11" i="1" s="1"/>
  <c r="I11" i="1" s="1"/>
  <c r="G10" i="1"/>
  <c r="H10" i="1" s="1"/>
  <c r="I10" i="1" s="1"/>
  <c r="G9" i="1"/>
  <c r="H9" i="1" s="1"/>
  <c r="I9" i="1" s="1"/>
  <c r="P45" i="1" l="1"/>
  <c r="G8" i="1"/>
  <c r="H8" i="1" s="1"/>
  <c r="I8" i="1" s="1"/>
  <c r="I45" i="1" s="1"/>
</calcChain>
</file>

<file path=xl/sharedStrings.xml><?xml version="1.0" encoding="utf-8"?>
<sst xmlns="http://schemas.openxmlformats.org/spreadsheetml/2006/main" count="161" uniqueCount="93">
  <si>
    <t>Nr.:</t>
  </si>
  <si>
    <t>Artikelnummer:</t>
  </si>
  <si>
    <t>Stück:</t>
  </si>
  <si>
    <t>E-Preis:</t>
  </si>
  <si>
    <t>Rabatt:</t>
  </si>
  <si>
    <t>Gesamtpreis:</t>
  </si>
  <si>
    <t xml:space="preserve">Bezeichnung </t>
  </si>
  <si>
    <t>Einzelpreis:</t>
  </si>
  <si>
    <t>Dichtring</t>
  </si>
  <si>
    <t>Rechnungsendbetrag</t>
  </si>
  <si>
    <t>Angebot-Nr.1453 - Andres Held - Deutz ET</t>
  </si>
  <si>
    <t>Deutz ET  25-1047</t>
  </si>
  <si>
    <t>.04416358</t>
  </si>
  <si>
    <t>Rollenlager</t>
  </si>
  <si>
    <t>0.900.0883.5</t>
  </si>
  <si>
    <t>Lagerung</t>
  </si>
  <si>
    <t>.04431746</t>
  </si>
  <si>
    <t>Kolben</t>
  </si>
  <si>
    <t>.04415761</t>
  </si>
  <si>
    <t>Radialring</t>
  </si>
  <si>
    <t>.04416956</t>
  </si>
  <si>
    <t>Rechteckring</t>
  </si>
  <si>
    <t>.04416955</t>
  </si>
  <si>
    <t>.04416950</t>
  </si>
  <si>
    <t>0.900.0883.7</t>
  </si>
  <si>
    <t>.04416760</t>
  </si>
  <si>
    <t>Aussenlamelle</t>
  </si>
  <si>
    <t>.04416967</t>
  </si>
  <si>
    <t>Innenlamelle</t>
  </si>
  <si>
    <t>.04416364</t>
  </si>
  <si>
    <t>0.010.3256.1</t>
  </si>
  <si>
    <t>.04416975</t>
  </si>
  <si>
    <t>Wellendichtring</t>
  </si>
  <si>
    <t>.04416110</t>
  </si>
  <si>
    <t>.04415950</t>
  </si>
  <si>
    <t>.04415951</t>
  </si>
  <si>
    <t>Deckblech</t>
  </si>
  <si>
    <t>.04415936</t>
  </si>
  <si>
    <t>Lippenring</t>
  </si>
  <si>
    <t>.04415937</t>
  </si>
  <si>
    <t>.04415939</t>
  </si>
  <si>
    <t>0.900.1623.5</t>
  </si>
  <si>
    <t>0.900.1623.6</t>
  </si>
  <si>
    <t>.04417214</t>
  </si>
  <si>
    <t>Scheibe</t>
  </si>
  <si>
    <t>.04417211</t>
  </si>
  <si>
    <t>0.900.2288.2</t>
  </si>
  <si>
    <t>Kupplungsscheibe</t>
  </si>
  <si>
    <t>.04416795</t>
  </si>
  <si>
    <t>0.900.1281.1</t>
  </si>
  <si>
    <t>Feder</t>
  </si>
  <si>
    <t>0.900.0293.5</t>
  </si>
  <si>
    <t>0.900.0120.2</t>
  </si>
  <si>
    <t>Dichtung</t>
  </si>
  <si>
    <t>0.900.0883.8</t>
  </si>
  <si>
    <t>.04417233</t>
  </si>
  <si>
    <t>Runddichtring</t>
  </si>
  <si>
    <t>.04416694</t>
  </si>
  <si>
    <t>Nadelkranz</t>
  </si>
  <si>
    <t>04416358 COJINETE DE RODILLOS / Nadellager</t>
  </si>
  <si>
    <t>0.900.0883.5 SOPORTE / Halterung</t>
  </si>
  <si>
    <t>04431746 PISTON / Kolben</t>
  </si>
  <si>
    <t>04415761 ANILLO 35X2 / Ring 35X2</t>
  </si>
  <si>
    <t>04416956 ANILLO 38/35.2X2 / Ring 38/35.2X2</t>
  </si>
  <si>
    <t>04416955 JAULA DE AGUJAS / Nadellkäfig</t>
  </si>
  <si>
    <t>04416950 COJINETE DE RODILLOS / Nadellager</t>
  </si>
  <si>
    <t>0.900.0883.7 SOPORTE / Halterung</t>
  </si>
  <si>
    <t>04416760 DISCO EMBRAGUE AV35 / Kupplungsscheibe AV35</t>
  </si>
  <si>
    <t>04416967 DISCO EMBRAGUE Z=36 / Kupplungsscheibe Z=36</t>
  </si>
  <si>
    <t>04416364 ANILLO 40X2 / Ring 40X2</t>
  </si>
  <si>
    <t>0.010.3256.1 COJINETE DE RODILLOS / Nadellager</t>
  </si>
  <si>
    <t>04416975 ANILLO DE ESTANQUEIDAD / Dichtring</t>
  </si>
  <si>
    <t>04416110 COJINETE DE RODILLOS / Nadellager</t>
  </si>
  <si>
    <t>04415950 ANILLO DE ESTANQUEIDAD / Dichtring</t>
  </si>
  <si>
    <t>04415951 PLAQUITA 35X74X8 / Plättchen 35X74X8</t>
  </si>
  <si>
    <t>04415936 ANILLO / Ring</t>
  </si>
  <si>
    <t>04415937 ANILLO / Ring</t>
  </si>
  <si>
    <t>04415939 ANILLO 45X2 / Ring 45X2</t>
  </si>
  <si>
    <t>0.900.1623.5 ANILLO DE ESTANQUEIDAD 105X3 / Dichtring 105X3</t>
  </si>
  <si>
    <t>0.900.1623.6 ANILLO DE ESTANQUEIDAD 58X3 / Dichtring 58X3</t>
  </si>
  <si>
    <t>04417214 ARANDELAMM3.50 / Unterlegscheibe MM3.50</t>
  </si>
  <si>
    <t>04417211 ARANDELAMM3.20 / Unterlegscheibe MM3.20</t>
  </si>
  <si>
    <t>0.900.2288.2 DISCO EMBRAGUE / Kupplungsscheibe</t>
  </si>
  <si>
    <t>04416795 LAMINA / Blech</t>
  </si>
  <si>
    <t>0.900.1281.1 MUELLE 137X146,8X1 / Feder 137X146,8X1</t>
  </si>
  <si>
    <t>0.900.0293.5 ANILLO DE ESTANQUEIDAD / Dichtring</t>
  </si>
  <si>
    <t>0.900.0120.2 JUNTA / Dichtung</t>
  </si>
  <si>
    <t>0.900.0883.8 SOPORTE / Halterung</t>
  </si>
  <si>
    <t>04417233 ANILLO 159.2X5.7 / Ring 159.2X5.7</t>
  </si>
  <si>
    <t>04416694 JUNTA / Dichtung</t>
  </si>
  <si>
    <t>Angefragt</t>
  </si>
  <si>
    <t>gleiche Menge</t>
  </si>
  <si>
    <t>unterschiedliche Menge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</si>
</sst>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\ &quot;€&quot;"/>
    <numFmt numFmtId="166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u/>
      <sz val="10"/>
      <color indexed="8"/>
      <name val="Arial"/>
      <family val="2"/>
    </font>
    <font>
      <u/>
      <sz val="10"/>
      <name val="Arial"/>
      <family val="2"/>
    </font>
    <font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164" fontId="2" fillId="0" borderId="0" xfId="0" applyNumberFormat="1" applyFont="1" applyAlignment="1">
      <alignment horizontal="right" vertical="top"/>
    </xf>
    <xf numFmtId="9" fontId="2" fillId="0" borderId="0" xfId="1" applyFont="1" applyFill="1" applyBorder="1" applyAlignment="1">
      <alignment horizontal="right" vertical="top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/>
    </xf>
    <xf numFmtId="164" fontId="4" fillId="0" borderId="0" xfId="0" applyNumberFormat="1" applyFont="1" applyAlignment="1">
      <alignment horizontal="right" vertical="top"/>
    </xf>
    <xf numFmtId="9" fontId="4" fillId="0" borderId="0" xfId="1" applyFont="1" applyFill="1" applyBorder="1" applyAlignment="1">
      <alignment horizontal="right" vertical="top"/>
    </xf>
    <xf numFmtId="0" fontId="5" fillId="0" borderId="0" xfId="0" applyFont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right" vertical="top"/>
    </xf>
    <xf numFmtId="164" fontId="4" fillId="0" borderId="1" xfId="0" applyNumberFormat="1" applyFont="1" applyBorder="1" applyAlignment="1">
      <alignment horizontal="right" vertical="top"/>
    </xf>
    <xf numFmtId="9" fontId="4" fillId="0" borderId="1" xfId="1" applyFont="1" applyFill="1" applyBorder="1" applyAlignment="1">
      <alignment horizontal="right" vertical="top"/>
    </xf>
    <xf numFmtId="0" fontId="6" fillId="0" borderId="0" xfId="0" applyFont="1" applyAlignment="1">
      <alignment horizontal="left" vertical="top"/>
    </xf>
    <xf numFmtId="0" fontId="4" fillId="0" borderId="0" xfId="0" applyFont="1"/>
    <xf numFmtId="0" fontId="3" fillId="0" borderId="1" xfId="0" applyFont="1" applyBorder="1" applyAlignment="1">
      <alignment horizontal="right" vertical="top"/>
    </xf>
    <xf numFmtId="164" fontId="3" fillId="0" borderId="1" xfId="0" applyNumberFormat="1" applyFont="1" applyBorder="1" applyAlignment="1">
      <alignment horizontal="right" vertical="top"/>
    </xf>
    <xf numFmtId="0" fontId="3" fillId="0" borderId="0" xfId="0" applyFont="1" applyAlignment="1">
      <alignment horizontal="right" vertical="top"/>
    </xf>
    <xf numFmtId="164" fontId="3" fillId="0" borderId="0" xfId="0" applyNumberFormat="1" applyFont="1" applyAlignment="1">
      <alignment horizontal="right" vertical="top"/>
    </xf>
    <xf numFmtId="0" fontId="2" fillId="0" borderId="0" xfId="0" applyFont="1"/>
    <xf numFmtId="0" fontId="3" fillId="0" borderId="0" xfId="0" applyFont="1"/>
    <xf numFmtId="0" fontId="7" fillId="0" borderId="0" xfId="0" applyFont="1" applyAlignment="1">
      <alignment horizontal="left" vertical="top"/>
    </xf>
    <xf numFmtId="164" fontId="2" fillId="0" borderId="0" xfId="0" applyNumberFormat="1" applyFont="1"/>
    <xf numFmtId="164" fontId="4" fillId="0" borderId="0" xfId="0" applyNumberFormat="1" applyFont="1"/>
    <xf numFmtId="164" fontId="2" fillId="0" borderId="0" xfId="0" applyNumberFormat="1" applyFont="1" applyFill="1" applyAlignment="1">
      <alignment horizontal="right" vertical="top"/>
    </xf>
    <xf numFmtId="164" fontId="4" fillId="0" borderId="0" xfId="0" applyNumberFormat="1" applyFont="1" applyFill="1" applyAlignment="1">
      <alignment horizontal="right" vertical="top"/>
    </xf>
    <xf numFmtId="0" fontId="4" fillId="2" borderId="0" xfId="0" applyFont="1" applyFill="1" applyAlignment="1">
      <alignment horizontal="center"/>
    </xf>
    <xf numFmtId="164" fontId="2" fillId="3" borderId="0" xfId="0" applyNumberFormat="1" applyFont="1" applyFill="1" applyAlignment="1">
      <alignment horizontal="right" vertical="top"/>
    </xf>
    <xf numFmtId="164" fontId="2" fillId="3" borderId="0" xfId="0" applyNumberFormat="1" applyFont="1" applyFill="1"/>
    <xf numFmtId="9" fontId="4" fillId="3" borderId="0" xfId="1" applyFont="1" applyFill="1" applyBorder="1" applyAlignment="1">
      <alignment horizontal="right" vertical="top"/>
    </xf>
    <xf numFmtId="164" fontId="4" fillId="3" borderId="0" xfId="0" applyNumberFormat="1" applyFont="1" applyFill="1" applyAlignment="1">
      <alignment horizontal="right" vertical="top"/>
    </xf>
    <xf numFmtId="166" fontId="2" fillId="0" borderId="0" xfId="2" applyNumberFormat="1" applyFont="1" applyAlignment="1">
      <alignment horizontal="right" vertical="top"/>
    </xf>
    <xf numFmtId="166" fontId="8" fillId="3" borderId="0" xfId="2" applyNumberFormat="1" applyFont="1" applyFill="1" applyAlignment="1">
      <alignment horizontal="right" vertical="top"/>
    </xf>
    <xf numFmtId="166" fontId="4" fillId="0" borderId="1" xfId="2" applyNumberFormat="1" applyFont="1" applyBorder="1" applyAlignment="1">
      <alignment horizontal="right" vertical="top"/>
    </xf>
    <xf numFmtId="0" fontId="3" fillId="3" borderId="0" xfId="0" applyFont="1" applyFill="1" applyAlignment="1">
      <alignment horizontal="left" vertical="top"/>
    </xf>
    <xf numFmtId="0" fontId="4" fillId="3" borderId="0" xfId="0" applyFont="1" applyFill="1" applyAlignment="1">
      <alignment horizontal="left" vertical="top"/>
    </xf>
    <xf numFmtId="0" fontId="4" fillId="3" borderId="0" xfId="0" applyFont="1" applyFill="1" applyAlignment="1">
      <alignment horizontal="right" vertical="top"/>
    </xf>
    <xf numFmtId="0" fontId="5" fillId="3" borderId="0" xfId="0" applyFont="1" applyFill="1" applyAlignment="1">
      <alignment horizontal="left" vertical="top"/>
    </xf>
    <xf numFmtId="0" fontId="3" fillId="0" borderId="2" xfId="0" applyFont="1" applyBorder="1" applyAlignment="1">
      <alignment horizontal="right" vertical="top"/>
    </xf>
    <xf numFmtId="164" fontId="3" fillId="0" borderId="3" xfId="0" applyNumberFormat="1" applyFont="1" applyBorder="1" applyAlignment="1">
      <alignment horizontal="right" vertical="top"/>
    </xf>
    <xf numFmtId="164" fontId="2" fillId="0" borderId="3" xfId="0" applyNumberFormat="1" applyFont="1" applyBorder="1" applyAlignment="1">
      <alignment horizontal="right" vertical="top"/>
    </xf>
    <xf numFmtId="164" fontId="2" fillId="3" borderId="3" xfId="0" applyNumberFormat="1" applyFont="1" applyFill="1" applyBorder="1" applyAlignment="1">
      <alignment horizontal="right" vertical="top"/>
    </xf>
    <xf numFmtId="164" fontId="4" fillId="0" borderId="2" xfId="0" applyNumberFormat="1" applyFont="1" applyBorder="1" applyAlignment="1">
      <alignment horizontal="right" vertical="top"/>
    </xf>
  </cellXfs>
  <cellStyles count="3">
    <cellStyle name="Komma" xfId="2" builtinId="3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11D22C-5BF8-4D79-8A18-3E3AAC13940B}">
  <dimension ref="A3:P45"/>
  <sheetViews>
    <sheetView tabSelected="1" topLeftCell="A3" workbookViewId="0">
      <selection activeCell="C15" sqref="C15"/>
    </sheetView>
  </sheetViews>
  <sheetFormatPr baseColWidth="10" defaultRowHeight="12.75" x14ac:dyDescent="0.2"/>
  <cols>
    <col min="1" max="1" width="3" style="5" customWidth="1"/>
    <col min="2" max="2" width="15" style="6" bestFit="1" customWidth="1"/>
    <col min="3" max="3" width="20.42578125" style="6" bestFit="1" customWidth="1"/>
    <col min="4" max="4" width="6.5703125" style="7" bestFit="1" customWidth="1"/>
    <col min="5" max="5" width="9.7109375" style="8" bestFit="1" customWidth="1"/>
    <col min="6" max="6" width="7.42578125" style="7" bestFit="1" customWidth="1"/>
    <col min="7" max="7" width="8.140625" style="8" bestFit="1" customWidth="1"/>
    <col min="8" max="8" width="11.5703125" style="8" bestFit="1" customWidth="1"/>
    <col min="9" max="9" width="12.85546875" style="8" bestFit="1" customWidth="1"/>
    <col min="10" max="10" width="20.7109375" style="8" bestFit="1" customWidth="1"/>
    <col min="11" max="11" width="58.28515625" style="17" bestFit="1" customWidth="1"/>
    <col min="12" max="12" width="6.5703125" style="17" bestFit="1" customWidth="1"/>
    <col min="13" max="13" width="9.7109375" style="17" bestFit="1" customWidth="1"/>
    <col min="14" max="14" width="7.42578125" style="17" bestFit="1" customWidth="1"/>
    <col min="15" max="15" width="11.5703125" style="17" bestFit="1" customWidth="1"/>
    <col min="16" max="16" width="12.85546875" style="17" bestFit="1" customWidth="1"/>
    <col min="17" max="16384" width="11.42578125" style="17"/>
  </cols>
  <sheetData>
    <row r="3" spans="1:16" x14ac:dyDescent="0.2">
      <c r="A3" s="16" t="s">
        <v>10</v>
      </c>
      <c r="C3" s="17"/>
    </row>
    <row r="5" spans="1:16" x14ac:dyDescent="0.2">
      <c r="K5" s="29" t="s">
        <v>90</v>
      </c>
      <c r="L5" s="29"/>
      <c r="M5" s="29"/>
      <c r="N5" s="29"/>
      <c r="O5" s="29"/>
      <c r="P5" s="29"/>
    </row>
    <row r="6" spans="1:16" ht="13.5" thickBot="1" x14ac:dyDescent="0.25">
      <c r="A6" s="11" t="s">
        <v>0</v>
      </c>
      <c r="B6" s="11" t="s">
        <v>1</v>
      </c>
      <c r="C6" s="11" t="s">
        <v>6</v>
      </c>
      <c r="D6" s="18" t="s">
        <v>2</v>
      </c>
      <c r="E6" s="19" t="s">
        <v>3</v>
      </c>
      <c r="F6" s="18" t="s">
        <v>4</v>
      </c>
      <c r="G6" s="19"/>
      <c r="H6" s="19" t="s">
        <v>7</v>
      </c>
      <c r="I6" s="19" t="s">
        <v>5</v>
      </c>
      <c r="J6" s="41"/>
      <c r="K6" s="18"/>
      <c r="L6" s="18" t="s">
        <v>2</v>
      </c>
      <c r="M6" s="19" t="s">
        <v>3</v>
      </c>
      <c r="N6" s="18" t="s">
        <v>4</v>
      </c>
      <c r="O6" s="19" t="s">
        <v>7</v>
      </c>
      <c r="P6" s="19" t="s">
        <v>5</v>
      </c>
    </row>
    <row r="7" spans="1:16" x14ac:dyDescent="0.2">
      <c r="B7" s="5"/>
      <c r="C7" s="24" t="s">
        <v>11</v>
      </c>
      <c r="D7" s="20"/>
      <c r="E7" s="21"/>
      <c r="F7" s="20"/>
      <c r="G7" s="21"/>
      <c r="H7" s="21"/>
      <c r="I7" s="21"/>
      <c r="J7" s="42"/>
    </row>
    <row r="8" spans="1:16" s="22" customFormat="1" ht="13.5" customHeight="1" x14ac:dyDescent="0.2">
      <c r="A8" s="10">
        <v>1</v>
      </c>
      <c r="B8" s="1" t="s">
        <v>12</v>
      </c>
      <c r="C8" s="1" t="s">
        <v>13</v>
      </c>
      <c r="D8" s="2">
        <v>2</v>
      </c>
      <c r="E8" s="27">
        <v>73.27</v>
      </c>
      <c r="F8" s="4">
        <v>0.1</v>
      </c>
      <c r="G8" s="3">
        <f>ROUND(E8*F8,2)</f>
        <v>7.33</v>
      </c>
      <c r="H8" s="3">
        <f>ROUND(E8-G8,2)</f>
        <v>65.94</v>
      </c>
      <c r="I8" s="3">
        <f>ROUND(D8*H8,2)</f>
        <v>131.88</v>
      </c>
      <c r="J8" s="43" t="s">
        <v>91</v>
      </c>
      <c r="K8" s="3" t="s">
        <v>59</v>
      </c>
      <c r="L8" s="34">
        <v>2</v>
      </c>
      <c r="M8" s="25">
        <f>L8*E8</f>
        <v>146.54</v>
      </c>
      <c r="N8" s="4">
        <v>0.1</v>
      </c>
      <c r="O8" s="3">
        <f>ROUND(M8*N8,2)</f>
        <v>14.65</v>
      </c>
      <c r="P8" s="3">
        <f>ROUND(M8-O8,2)</f>
        <v>131.88999999999999</v>
      </c>
    </row>
    <row r="9" spans="1:16" x14ac:dyDescent="0.2">
      <c r="A9" s="5">
        <v>2</v>
      </c>
      <c r="B9" s="6" t="s">
        <v>14</v>
      </c>
      <c r="C9" s="6" t="s">
        <v>15</v>
      </c>
      <c r="D9" s="7">
        <v>1</v>
      </c>
      <c r="E9" s="27">
        <v>1477.18</v>
      </c>
      <c r="F9" s="9">
        <v>0.1</v>
      </c>
      <c r="G9" s="8">
        <f t="shared" ref="G9:G43" si="0">ROUND(E9*F9,2)</f>
        <v>147.72</v>
      </c>
      <c r="H9" s="8">
        <f t="shared" ref="H9:H43" si="1">ROUND(E9-G9,2)</f>
        <v>1329.46</v>
      </c>
      <c r="I9" s="8">
        <f t="shared" ref="I9:I43" si="2">ROUND(D9*H9,2)</f>
        <v>1329.46</v>
      </c>
      <c r="J9" s="43" t="s">
        <v>91</v>
      </c>
      <c r="K9" s="3" t="s">
        <v>60</v>
      </c>
      <c r="L9" s="34">
        <v>1</v>
      </c>
      <c r="M9" s="25">
        <f>L9*E9</f>
        <v>1477.18</v>
      </c>
      <c r="N9" s="9">
        <v>0.1</v>
      </c>
      <c r="O9" s="8">
        <f t="shared" ref="O9:O43" si="3">ROUND(M9*N9,2)</f>
        <v>147.72</v>
      </c>
      <c r="P9" s="8">
        <f t="shared" ref="P9:P43" si="4">ROUND(M9-O9,2)</f>
        <v>1329.46</v>
      </c>
    </row>
    <row r="10" spans="1:16" x14ac:dyDescent="0.2">
      <c r="A10" s="5">
        <v>3</v>
      </c>
      <c r="B10" s="6" t="s">
        <v>16</v>
      </c>
      <c r="C10" s="6" t="s">
        <v>17</v>
      </c>
      <c r="D10" s="7">
        <v>2</v>
      </c>
      <c r="E10" s="27">
        <v>92.71</v>
      </c>
      <c r="F10" s="9">
        <v>0.1</v>
      </c>
      <c r="G10" s="8">
        <f t="shared" si="0"/>
        <v>9.27</v>
      </c>
      <c r="H10" s="8">
        <f t="shared" si="1"/>
        <v>83.44</v>
      </c>
      <c r="I10" s="8">
        <f t="shared" si="2"/>
        <v>166.88</v>
      </c>
      <c r="J10" s="43" t="s">
        <v>91</v>
      </c>
      <c r="K10" s="3" t="s">
        <v>61</v>
      </c>
      <c r="L10" s="34">
        <v>2</v>
      </c>
      <c r="M10" s="25">
        <f>L10*E10</f>
        <v>185.42</v>
      </c>
      <c r="N10" s="9">
        <v>0.1</v>
      </c>
      <c r="O10" s="8">
        <f t="shared" si="3"/>
        <v>18.54</v>
      </c>
      <c r="P10" s="8">
        <f t="shared" si="4"/>
        <v>166.88</v>
      </c>
    </row>
    <row r="11" spans="1:16" x14ac:dyDescent="0.2">
      <c r="A11" s="5">
        <v>4</v>
      </c>
      <c r="B11" s="6" t="s">
        <v>18</v>
      </c>
      <c r="C11" s="6" t="s">
        <v>19</v>
      </c>
      <c r="D11" s="7">
        <v>3</v>
      </c>
      <c r="E11" s="27">
        <v>15.51</v>
      </c>
      <c r="F11" s="9">
        <v>0.1</v>
      </c>
      <c r="G11" s="8">
        <f t="shared" si="0"/>
        <v>1.55</v>
      </c>
      <c r="H11" s="8">
        <f t="shared" si="1"/>
        <v>13.96</v>
      </c>
      <c r="I11" s="8">
        <f t="shared" si="2"/>
        <v>41.88</v>
      </c>
      <c r="J11" s="43" t="s">
        <v>91</v>
      </c>
      <c r="K11" s="3" t="s">
        <v>62</v>
      </c>
      <c r="L11" s="34">
        <v>3</v>
      </c>
      <c r="M11" s="25">
        <f>L11*E11</f>
        <v>46.53</v>
      </c>
      <c r="N11" s="9">
        <v>0.1</v>
      </c>
      <c r="O11" s="8">
        <f t="shared" si="3"/>
        <v>4.6500000000000004</v>
      </c>
      <c r="P11" s="8">
        <f t="shared" si="4"/>
        <v>41.88</v>
      </c>
    </row>
    <row r="12" spans="1:16" s="22" customFormat="1" ht="13.5" customHeight="1" x14ac:dyDescent="0.2">
      <c r="A12" s="10">
        <v>5</v>
      </c>
      <c r="B12" s="1" t="s">
        <v>20</v>
      </c>
      <c r="C12" s="1" t="s">
        <v>21</v>
      </c>
      <c r="D12" s="2">
        <v>3</v>
      </c>
      <c r="E12" s="27">
        <v>9.98</v>
      </c>
      <c r="F12" s="4">
        <v>0.1</v>
      </c>
      <c r="G12" s="3">
        <f t="shared" si="0"/>
        <v>1</v>
      </c>
      <c r="H12" s="3">
        <f t="shared" si="1"/>
        <v>8.98</v>
      </c>
      <c r="I12" s="3">
        <f t="shared" si="2"/>
        <v>26.94</v>
      </c>
      <c r="J12" s="43" t="s">
        <v>91</v>
      </c>
      <c r="K12" s="3" t="s">
        <v>63</v>
      </c>
      <c r="L12" s="34">
        <v>3</v>
      </c>
      <c r="M12" s="25">
        <f>L12*E12</f>
        <v>29.94</v>
      </c>
      <c r="N12" s="4">
        <v>0.1</v>
      </c>
      <c r="O12" s="3">
        <f t="shared" si="3"/>
        <v>2.99</v>
      </c>
      <c r="P12" s="3">
        <f t="shared" si="4"/>
        <v>26.95</v>
      </c>
    </row>
    <row r="13" spans="1:16" x14ac:dyDescent="0.2">
      <c r="A13" s="5">
        <v>6</v>
      </c>
      <c r="B13" s="6" t="s">
        <v>16</v>
      </c>
      <c r="C13" s="6" t="s">
        <v>17</v>
      </c>
      <c r="D13" s="7">
        <v>4</v>
      </c>
      <c r="E13" s="27">
        <v>92.71</v>
      </c>
      <c r="F13" s="9">
        <v>0.1</v>
      </c>
      <c r="G13" s="8">
        <f t="shared" si="0"/>
        <v>9.27</v>
      </c>
      <c r="H13" s="8">
        <f t="shared" si="1"/>
        <v>83.44</v>
      </c>
      <c r="I13" s="8">
        <f t="shared" si="2"/>
        <v>333.76</v>
      </c>
      <c r="J13" s="43" t="s">
        <v>91</v>
      </c>
      <c r="K13" s="3" t="s">
        <v>61</v>
      </c>
      <c r="L13" s="34">
        <v>4</v>
      </c>
      <c r="M13" s="25">
        <f>L13*E13</f>
        <v>370.84</v>
      </c>
      <c r="N13" s="9">
        <v>0.1</v>
      </c>
      <c r="O13" s="8">
        <f t="shared" si="3"/>
        <v>37.08</v>
      </c>
      <c r="P13" s="8">
        <f t="shared" si="4"/>
        <v>333.76</v>
      </c>
    </row>
    <row r="14" spans="1:16" s="22" customFormat="1" x14ac:dyDescent="0.2">
      <c r="A14" s="10">
        <v>7</v>
      </c>
      <c r="B14" s="1" t="s">
        <v>22</v>
      </c>
      <c r="C14" s="1" t="s">
        <v>58</v>
      </c>
      <c r="D14" s="2">
        <v>4</v>
      </c>
      <c r="E14" s="27">
        <v>22.41</v>
      </c>
      <c r="F14" s="4">
        <v>0.1</v>
      </c>
      <c r="G14" s="3">
        <f t="shared" si="0"/>
        <v>2.2400000000000002</v>
      </c>
      <c r="H14" s="3">
        <f t="shared" si="1"/>
        <v>20.170000000000002</v>
      </c>
      <c r="I14" s="3">
        <f t="shared" si="2"/>
        <v>80.680000000000007</v>
      </c>
      <c r="J14" s="43" t="s">
        <v>91</v>
      </c>
      <c r="K14" s="3" t="s">
        <v>64</v>
      </c>
      <c r="L14" s="34">
        <v>4</v>
      </c>
      <c r="M14" s="25">
        <f>L14*E14</f>
        <v>89.64</v>
      </c>
      <c r="N14" s="4">
        <v>0.1</v>
      </c>
      <c r="O14" s="3">
        <f t="shared" si="3"/>
        <v>8.9600000000000009</v>
      </c>
      <c r="P14" s="3">
        <f t="shared" si="4"/>
        <v>80.680000000000007</v>
      </c>
    </row>
    <row r="15" spans="1:16" s="22" customFormat="1" ht="13.5" customHeight="1" x14ac:dyDescent="0.2">
      <c r="A15" s="10">
        <v>8</v>
      </c>
      <c r="B15" s="1" t="s">
        <v>20</v>
      </c>
      <c r="C15" s="1" t="s">
        <v>21</v>
      </c>
      <c r="D15" s="2">
        <v>6</v>
      </c>
      <c r="E15" s="27">
        <v>9.98</v>
      </c>
      <c r="F15" s="4">
        <v>0.1</v>
      </c>
      <c r="G15" s="3">
        <f t="shared" si="0"/>
        <v>1</v>
      </c>
      <c r="H15" s="3">
        <f t="shared" si="1"/>
        <v>8.98</v>
      </c>
      <c r="I15" s="3">
        <f t="shared" si="2"/>
        <v>53.88</v>
      </c>
      <c r="J15" s="43" t="s">
        <v>91</v>
      </c>
      <c r="K15" s="3" t="s">
        <v>63</v>
      </c>
      <c r="L15" s="34">
        <v>6</v>
      </c>
      <c r="M15" s="25">
        <f>L15*E15</f>
        <v>59.88</v>
      </c>
      <c r="N15" s="4">
        <v>0.1</v>
      </c>
      <c r="O15" s="3">
        <f t="shared" si="3"/>
        <v>5.99</v>
      </c>
      <c r="P15" s="3">
        <f t="shared" si="4"/>
        <v>53.89</v>
      </c>
    </row>
    <row r="16" spans="1:16" ht="13.5" customHeight="1" x14ac:dyDescent="0.2">
      <c r="A16" s="37">
        <v>9</v>
      </c>
      <c r="B16" s="38" t="s">
        <v>23</v>
      </c>
      <c r="C16" s="38" t="s">
        <v>13</v>
      </c>
      <c r="D16" s="39">
        <v>4</v>
      </c>
      <c r="E16" s="30">
        <v>45.69</v>
      </c>
      <c r="F16" s="32">
        <v>0.1</v>
      </c>
      <c r="G16" s="33">
        <f t="shared" si="0"/>
        <v>4.57</v>
      </c>
      <c r="H16" s="33">
        <f t="shared" si="1"/>
        <v>41.12</v>
      </c>
      <c r="I16" s="33">
        <f t="shared" si="2"/>
        <v>164.48</v>
      </c>
      <c r="J16" s="44" t="s">
        <v>92</v>
      </c>
      <c r="K16" s="30" t="s">
        <v>65</v>
      </c>
      <c r="L16" s="35">
        <v>1</v>
      </c>
      <c r="M16" s="31">
        <f>L16*E16</f>
        <v>45.69</v>
      </c>
      <c r="N16" s="32">
        <v>0.1</v>
      </c>
      <c r="O16" s="33">
        <f t="shared" si="3"/>
        <v>4.57</v>
      </c>
      <c r="P16" s="33">
        <f t="shared" si="4"/>
        <v>41.12</v>
      </c>
    </row>
    <row r="17" spans="1:16" x14ac:dyDescent="0.2">
      <c r="A17" s="37">
        <v>10</v>
      </c>
      <c r="B17" s="38" t="s">
        <v>24</v>
      </c>
      <c r="C17" s="38" t="s">
        <v>15</v>
      </c>
      <c r="D17" s="39">
        <v>2</v>
      </c>
      <c r="E17" s="30">
        <v>1294.45</v>
      </c>
      <c r="F17" s="32">
        <v>0.1</v>
      </c>
      <c r="G17" s="33">
        <f t="shared" si="0"/>
        <v>129.44999999999999</v>
      </c>
      <c r="H17" s="33">
        <f t="shared" si="1"/>
        <v>1165</v>
      </c>
      <c r="I17" s="33">
        <f t="shared" si="2"/>
        <v>2330</v>
      </c>
      <c r="J17" s="44" t="s">
        <v>92</v>
      </c>
      <c r="K17" s="30" t="s">
        <v>66</v>
      </c>
      <c r="L17" s="35">
        <v>4</v>
      </c>
      <c r="M17" s="31">
        <f>L17*E17</f>
        <v>5177.8</v>
      </c>
      <c r="N17" s="32">
        <v>0.1</v>
      </c>
      <c r="O17" s="33">
        <f t="shared" si="3"/>
        <v>517.78</v>
      </c>
      <c r="P17" s="33">
        <f t="shared" si="4"/>
        <v>4660.0200000000004</v>
      </c>
    </row>
    <row r="18" spans="1:16" ht="13.5" customHeight="1" x14ac:dyDescent="0.2">
      <c r="A18" s="37">
        <v>11</v>
      </c>
      <c r="B18" s="38" t="s">
        <v>25</v>
      </c>
      <c r="C18" s="38" t="s">
        <v>26</v>
      </c>
      <c r="D18" s="39">
        <v>36</v>
      </c>
      <c r="E18" s="30">
        <v>31.52</v>
      </c>
      <c r="F18" s="32">
        <v>0.1</v>
      </c>
      <c r="G18" s="33">
        <f t="shared" si="0"/>
        <v>3.15</v>
      </c>
      <c r="H18" s="33">
        <f t="shared" si="1"/>
        <v>28.37</v>
      </c>
      <c r="I18" s="33">
        <f t="shared" si="2"/>
        <v>1021.32</v>
      </c>
      <c r="J18" s="44" t="s">
        <v>92</v>
      </c>
      <c r="K18" s="30" t="s">
        <v>67</v>
      </c>
      <c r="L18" s="35">
        <v>3</v>
      </c>
      <c r="M18" s="31">
        <f>L18*E18</f>
        <v>94.56</v>
      </c>
      <c r="N18" s="32">
        <v>0.1</v>
      </c>
      <c r="O18" s="33">
        <f t="shared" si="3"/>
        <v>9.4600000000000009</v>
      </c>
      <c r="P18" s="33">
        <f t="shared" si="4"/>
        <v>85.1</v>
      </c>
    </row>
    <row r="19" spans="1:16" s="22" customFormat="1" ht="13.5" customHeight="1" x14ac:dyDescent="0.2">
      <c r="A19" s="10">
        <v>12</v>
      </c>
      <c r="B19" s="1" t="s">
        <v>27</v>
      </c>
      <c r="C19" s="1" t="s">
        <v>28</v>
      </c>
      <c r="D19" s="2">
        <v>36</v>
      </c>
      <c r="E19" s="27">
        <v>9.24</v>
      </c>
      <c r="F19" s="9">
        <v>0.1</v>
      </c>
      <c r="G19" s="3">
        <f t="shared" si="0"/>
        <v>0.92</v>
      </c>
      <c r="H19" s="3">
        <f t="shared" si="1"/>
        <v>8.32</v>
      </c>
      <c r="I19" s="3">
        <f t="shared" si="2"/>
        <v>299.52</v>
      </c>
      <c r="J19" s="43" t="s">
        <v>91</v>
      </c>
      <c r="K19" s="3" t="s">
        <v>68</v>
      </c>
      <c r="L19" s="34">
        <v>36</v>
      </c>
      <c r="M19" s="25">
        <f>L19*E19</f>
        <v>332.64</v>
      </c>
      <c r="N19" s="9">
        <v>0.1</v>
      </c>
      <c r="O19" s="3">
        <f t="shared" si="3"/>
        <v>33.26</v>
      </c>
      <c r="P19" s="3">
        <f t="shared" si="4"/>
        <v>299.38</v>
      </c>
    </row>
    <row r="20" spans="1:16" ht="13.5" customHeight="1" x14ac:dyDescent="0.2">
      <c r="A20" s="37">
        <v>13</v>
      </c>
      <c r="B20" s="38" t="s">
        <v>25</v>
      </c>
      <c r="C20" s="38" t="s">
        <v>26</v>
      </c>
      <c r="D20" s="39">
        <v>9</v>
      </c>
      <c r="E20" s="30">
        <v>31.52</v>
      </c>
      <c r="F20" s="32">
        <v>0.1</v>
      </c>
      <c r="G20" s="33">
        <f t="shared" si="0"/>
        <v>3.15</v>
      </c>
      <c r="H20" s="33">
        <f t="shared" si="1"/>
        <v>28.37</v>
      </c>
      <c r="I20" s="33">
        <f t="shared" si="2"/>
        <v>255.33</v>
      </c>
      <c r="J20" s="44" t="s">
        <v>92</v>
      </c>
      <c r="K20" s="30" t="s">
        <v>67</v>
      </c>
      <c r="L20" s="35">
        <v>36</v>
      </c>
      <c r="M20" s="31">
        <f>L20*E20</f>
        <v>1134.72</v>
      </c>
      <c r="N20" s="32">
        <v>0.1</v>
      </c>
      <c r="O20" s="33">
        <f t="shared" si="3"/>
        <v>113.47</v>
      </c>
      <c r="P20" s="33">
        <f t="shared" si="4"/>
        <v>1021.25</v>
      </c>
    </row>
    <row r="21" spans="1:16" ht="13.5" customHeight="1" x14ac:dyDescent="0.2">
      <c r="A21" s="10">
        <v>14</v>
      </c>
      <c r="B21" s="6" t="s">
        <v>27</v>
      </c>
      <c r="C21" s="6" t="s">
        <v>28</v>
      </c>
      <c r="D21" s="7">
        <v>9</v>
      </c>
      <c r="E21" s="27">
        <v>9.24</v>
      </c>
      <c r="F21" s="9">
        <v>0.1</v>
      </c>
      <c r="G21" s="8">
        <f t="shared" si="0"/>
        <v>0.92</v>
      </c>
      <c r="H21" s="8">
        <f t="shared" si="1"/>
        <v>8.32</v>
      </c>
      <c r="I21" s="8">
        <f t="shared" si="2"/>
        <v>74.88</v>
      </c>
      <c r="J21" s="43" t="s">
        <v>91</v>
      </c>
      <c r="K21" s="3" t="s">
        <v>68</v>
      </c>
      <c r="L21" s="34">
        <v>9</v>
      </c>
      <c r="M21" s="25">
        <f>L21*E21</f>
        <v>83.16</v>
      </c>
      <c r="N21" s="9">
        <v>0.1</v>
      </c>
      <c r="O21" s="8">
        <f t="shared" si="3"/>
        <v>8.32</v>
      </c>
      <c r="P21" s="8">
        <f t="shared" si="4"/>
        <v>74.84</v>
      </c>
    </row>
    <row r="22" spans="1:16" x14ac:dyDescent="0.2">
      <c r="A22" s="37">
        <v>15</v>
      </c>
      <c r="B22" s="38" t="s">
        <v>29</v>
      </c>
      <c r="C22" s="38" t="s">
        <v>21</v>
      </c>
      <c r="D22" s="39">
        <v>4</v>
      </c>
      <c r="E22" s="30">
        <v>18.600000000000001</v>
      </c>
      <c r="F22" s="32">
        <v>0.1</v>
      </c>
      <c r="G22" s="33">
        <f t="shared" si="0"/>
        <v>1.86</v>
      </c>
      <c r="H22" s="33">
        <f t="shared" si="1"/>
        <v>16.739999999999998</v>
      </c>
      <c r="I22" s="33">
        <f t="shared" si="2"/>
        <v>66.959999999999994</v>
      </c>
      <c r="J22" s="44" t="s">
        <v>92</v>
      </c>
      <c r="K22" s="30" t="s">
        <v>69</v>
      </c>
      <c r="L22" s="35">
        <v>9</v>
      </c>
      <c r="M22" s="31">
        <f>L22*E22</f>
        <v>167.4</v>
      </c>
      <c r="N22" s="32">
        <v>0.1</v>
      </c>
      <c r="O22" s="33">
        <f t="shared" si="3"/>
        <v>16.739999999999998</v>
      </c>
      <c r="P22" s="33">
        <f t="shared" si="4"/>
        <v>150.66</v>
      </c>
    </row>
    <row r="23" spans="1:16" ht="13.5" customHeight="1" x14ac:dyDescent="0.2">
      <c r="A23" s="40">
        <v>16</v>
      </c>
      <c r="B23" s="38" t="s">
        <v>30</v>
      </c>
      <c r="C23" s="38" t="s">
        <v>13</v>
      </c>
      <c r="D23" s="39">
        <v>1</v>
      </c>
      <c r="E23" s="30">
        <v>141.85</v>
      </c>
      <c r="F23" s="32">
        <v>0.1</v>
      </c>
      <c r="G23" s="33">
        <f t="shared" si="0"/>
        <v>14.19</v>
      </c>
      <c r="H23" s="33">
        <f t="shared" si="1"/>
        <v>127.66</v>
      </c>
      <c r="I23" s="33">
        <f t="shared" si="2"/>
        <v>127.66</v>
      </c>
      <c r="J23" s="44" t="s">
        <v>92</v>
      </c>
      <c r="K23" s="30" t="s">
        <v>70</v>
      </c>
      <c r="L23" s="35">
        <v>4</v>
      </c>
      <c r="M23" s="31">
        <f>L23*E23</f>
        <v>567.4</v>
      </c>
      <c r="N23" s="32">
        <v>0.1</v>
      </c>
      <c r="O23" s="33">
        <f t="shared" si="3"/>
        <v>56.74</v>
      </c>
      <c r="P23" s="33">
        <f t="shared" si="4"/>
        <v>510.66</v>
      </c>
    </row>
    <row r="24" spans="1:16" ht="13.5" customHeight="1" x14ac:dyDescent="0.2">
      <c r="A24" s="5">
        <v>17</v>
      </c>
      <c r="B24" s="6" t="s">
        <v>31</v>
      </c>
      <c r="C24" s="6" t="s">
        <v>32</v>
      </c>
      <c r="D24" s="7">
        <v>1</v>
      </c>
      <c r="E24" s="27">
        <v>55.27</v>
      </c>
      <c r="F24" s="9">
        <v>0.1</v>
      </c>
      <c r="G24" s="8">
        <f t="shared" si="0"/>
        <v>5.53</v>
      </c>
      <c r="H24" s="8">
        <f t="shared" si="1"/>
        <v>49.74</v>
      </c>
      <c r="I24" s="8">
        <f t="shared" si="2"/>
        <v>49.74</v>
      </c>
      <c r="J24" s="43" t="s">
        <v>91</v>
      </c>
      <c r="K24" s="3" t="s">
        <v>71</v>
      </c>
      <c r="L24" s="34">
        <v>1</v>
      </c>
      <c r="M24" s="25">
        <f>L24*E24</f>
        <v>55.27</v>
      </c>
      <c r="N24" s="9">
        <v>0.1</v>
      </c>
      <c r="O24" s="8">
        <f t="shared" si="3"/>
        <v>5.53</v>
      </c>
      <c r="P24" s="8">
        <f t="shared" si="4"/>
        <v>49.74</v>
      </c>
    </row>
    <row r="25" spans="1:16" ht="13.5" customHeight="1" x14ac:dyDescent="0.2">
      <c r="A25" s="10">
        <v>18</v>
      </c>
      <c r="B25" s="6" t="s">
        <v>33</v>
      </c>
      <c r="C25" s="6" t="s">
        <v>13</v>
      </c>
      <c r="D25" s="7">
        <v>1</v>
      </c>
      <c r="E25" s="27">
        <v>95.92</v>
      </c>
      <c r="F25" s="9">
        <v>0.1</v>
      </c>
      <c r="G25" s="8">
        <f t="shared" si="0"/>
        <v>9.59</v>
      </c>
      <c r="H25" s="8">
        <f t="shared" si="1"/>
        <v>86.33</v>
      </c>
      <c r="I25" s="8">
        <f t="shared" si="2"/>
        <v>86.33</v>
      </c>
      <c r="J25" s="43" t="s">
        <v>91</v>
      </c>
      <c r="K25" s="3" t="s">
        <v>72</v>
      </c>
      <c r="L25" s="34">
        <v>1</v>
      </c>
      <c r="M25" s="25">
        <f>L25*E25</f>
        <v>95.92</v>
      </c>
      <c r="N25" s="9">
        <v>0.1</v>
      </c>
      <c r="O25" s="8">
        <f t="shared" si="3"/>
        <v>9.59</v>
      </c>
      <c r="P25" s="8">
        <f t="shared" si="4"/>
        <v>86.33</v>
      </c>
    </row>
    <row r="26" spans="1:16" ht="13.5" customHeight="1" x14ac:dyDescent="0.2">
      <c r="A26" s="5">
        <v>19</v>
      </c>
      <c r="B26" s="6" t="s">
        <v>34</v>
      </c>
      <c r="C26" s="6" t="s">
        <v>32</v>
      </c>
      <c r="D26" s="7">
        <v>1</v>
      </c>
      <c r="E26" s="27">
        <v>44.21</v>
      </c>
      <c r="F26" s="9">
        <v>0.1</v>
      </c>
      <c r="G26" s="8">
        <f t="shared" si="0"/>
        <v>4.42</v>
      </c>
      <c r="H26" s="8">
        <f t="shared" si="1"/>
        <v>39.79</v>
      </c>
      <c r="I26" s="8">
        <f t="shared" si="2"/>
        <v>39.79</v>
      </c>
      <c r="J26" s="43" t="s">
        <v>91</v>
      </c>
      <c r="K26" s="3" t="s">
        <v>73</v>
      </c>
      <c r="L26" s="34">
        <v>1</v>
      </c>
      <c r="M26" s="25">
        <f>L26*E26</f>
        <v>44.21</v>
      </c>
      <c r="N26" s="9">
        <v>0.1</v>
      </c>
      <c r="O26" s="8">
        <f t="shared" si="3"/>
        <v>4.42</v>
      </c>
      <c r="P26" s="8">
        <f t="shared" si="4"/>
        <v>39.79</v>
      </c>
    </row>
    <row r="27" spans="1:16" ht="13.5" customHeight="1" x14ac:dyDescent="0.2">
      <c r="A27" s="10">
        <v>20</v>
      </c>
      <c r="B27" s="6" t="s">
        <v>35</v>
      </c>
      <c r="C27" s="6" t="s">
        <v>36</v>
      </c>
      <c r="D27" s="7">
        <v>1</v>
      </c>
      <c r="E27" s="27">
        <v>4.92</v>
      </c>
      <c r="F27" s="9">
        <v>0.1</v>
      </c>
      <c r="G27" s="8">
        <f t="shared" si="0"/>
        <v>0.49</v>
      </c>
      <c r="H27" s="8">
        <f t="shared" si="1"/>
        <v>4.43</v>
      </c>
      <c r="I27" s="8">
        <f t="shared" si="2"/>
        <v>4.43</v>
      </c>
      <c r="J27" s="43" t="s">
        <v>91</v>
      </c>
      <c r="K27" s="3" t="s">
        <v>74</v>
      </c>
      <c r="L27" s="34">
        <v>1</v>
      </c>
      <c r="M27" s="25">
        <f>L27*E27</f>
        <v>4.92</v>
      </c>
      <c r="N27" s="9">
        <v>0.1</v>
      </c>
      <c r="O27" s="8">
        <f t="shared" si="3"/>
        <v>0.49</v>
      </c>
      <c r="P27" s="8">
        <f t="shared" si="4"/>
        <v>4.43</v>
      </c>
    </row>
    <row r="28" spans="1:16" x14ac:dyDescent="0.2">
      <c r="A28" s="5">
        <v>21</v>
      </c>
      <c r="B28" s="6" t="s">
        <v>37</v>
      </c>
      <c r="C28" s="6" t="s">
        <v>38</v>
      </c>
      <c r="D28" s="7">
        <v>1</v>
      </c>
      <c r="E28" s="27">
        <v>48.87</v>
      </c>
      <c r="F28" s="9">
        <v>0.1</v>
      </c>
      <c r="G28" s="8">
        <f t="shared" si="0"/>
        <v>4.8899999999999997</v>
      </c>
      <c r="H28" s="8">
        <f t="shared" si="1"/>
        <v>43.98</v>
      </c>
      <c r="I28" s="8">
        <f t="shared" si="2"/>
        <v>43.98</v>
      </c>
      <c r="J28" s="43" t="s">
        <v>91</v>
      </c>
      <c r="K28" s="3" t="s">
        <v>75</v>
      </c>
      <c r="L28" s="34">
        <v>1</v>
      </c>
      <c r="M28" s="25">
        <f>L28*E28</f>
        <v>48.87</v>
      </c>
      <c r="N28" s="9">
        <v>0.1</v>
      </c>
      <c r="O28" s="8">
        <f t="shared" si="3"/>
        <v>4.8899999999999997</v>
      </c>
      <c r="P28" s="8">
        <f t="shared" si="4"/>
        <v>43.98</v>
      </c>
    </row>
    <row r="29" spans="1:16" x14ac:dyDescent="0.2">
      <c r="A29" s="10">
        <v>22</v>
      </c>
      <c r="B29" s="6" t="s">
        <v>39</v>
      </c>
      <c r="C29" s="6" t="s">
        <v>38</v>
      </c>
      <c r="D29" s="7">
        <v>1</v>
      </c>
      <c r="E29" s="27">
        <v>27.46</v>
      </c>
      <c r="F29" s="9">
        <v>0.1</v>
      </c>
      <c r="G29" s="8">
        <f t="shared" si="0"/>
        <v>2.75</v>
      </c>
      <c r="H29" s="8">
        <f t="shared" si="1"/>
        <v>24.71</v>
      </c>
      <c r="I29" s="8">
        <f t="shared" si="2"/>
        <v>24.71</v>
      </c>
      <c r="J29" s="43" t="s">
        <v>91</v>
      </c>
      <c r="K29" s="3" t="s">
        <v>76</v>
      </c>
      <c r="L29" s="34">
        <v>1</v>
      </c>
      <c r="M29" s="25">
        <f>L29*E29</f>
        <v>27.46</v>
      </c>
      <c r="N29" s="9">
        <v>0.1</v>
      </c>
      <c r="O29" s="8">
        <f t="shared" si="3"/>
        <v>2.75</v>
      </c>
      <c r="P29" s="8">
        <f t="shared" si="4"/>
        <v>24.71</v>
      </c>
    </row>
    <row r="30" spans="1:16" x14ac:dyDescent="0.2">
      <c r="A30" s="5">
        <v>23</v>
      </c>
      <c r="B30" s="1" t="s">
        <v>40</v>
      </c>
      <c r="C30" s="1" t="s">
        <v>21</v>
      </c>
      <c r="D30" s="2">
        <v>2</v>
      </c>
      <c r="E30" s="27">
        <v>52.45</v>
      </c>
      <c r="F30" s="4">
        <v>0.1</v>
      </c>
      <c r="G30" s="3">
        <f t="shared" si="0"/>
        <v>5.25</v>
      </c>
      <c r="H30" s="3">
        <f t="shared" si="1"/>
        <v>47.2</v>
      </c>
      <c r="I30" s="3">
        <f t="shared" si="2"/>
        <v>94.4</v>
      </c>
      <c r="J30" s="43" t="s">
        <v>91</v>
      </c>
      <c r="K30" s="3" t="s">
        <v>77</v>
      </c>
      <c r="L30" s="34">
        <v>2</v>
      </c>
      <c r="M30" s="25">
        <f>L30*E30</f>
        <v>104.9</v>
      </c>
      <c r="N30" s="4">
        <v>0.1</v>
      </c>
      <c r="O30" s="3">
        <f t="shared" si="3"/>
        <v>10.49</v>
      </c>
      <c r="P30" s="3">
        <f t="shared" si="4"/>
        <v>94.41</v>
      </c>
    </row>
    <row r="31" spans="1:16" x14ac:dyDescent="0.2">
      <c r="A31" s="10">
        <v>24</v>
      </c>
      <c r="B31" s="6" t="s">
        <v>29</v>
      </c>
      <c r="C31" s="6" t="s">
        <v>21</v>
      </c>
      <c r="D31" s="7">
        <v>2</v>
      </c>
      <c r="E31" s="28">
        <v>18.600000000000001</v>
      </c>
      <c r="F31" s="9">
        <v>0.1</v>
      </c>
      <c r="G31" s="8">
        <f t="shared" si="0"/>
        <v>1.86</v>
      </c>
      <c r="H31" s="8">
        <f t="shared" si="1"/>
        <v>16.739999999999998</v>
      </c>
      <c r="I31" s="8">
        <f t="shared" si="2"/>
        <v>33.479999999999997</v>
      </c>
      <c r="J31" s="43" t="s">
        <v>91</v>
      </c>
      <c r="K31" s="3" t="s">
        <v>69</v>
      </c>
      <c r="L31" s="34">
        <v>2</v>
      </c>
      <c r="M31" s="25">
        <f>L31*E31</f>
        <v>37.200000000000003</v>
      </c>
      <c r="N31" s="9">
        <v>0.1</v>
      </c>
      <c r="O31" s="8">
        <f t="shared" si="3"/>
        <v>3.72</v>
      </c>
      <c r="P31" s="8">
        <f t="shared" si="4"/>
        <v>33.479999999999997</v>
      </c>
    </row>
    <row r="32" spans="1:16" ht="13.5" customHeight="1" x14ac:dyDescent="0.2">
      <c r="A32" s="5">
        <v>25</v>
      </c>
      <c r="B32" s="6" t="s">
        <v>41</v>
      </c>
      <c r="C32" s="6" t="s">
        <v>8</v>
      </c>
      <c r="D32" s="7">
        <v>2</v>
      </c>
      <c r="E32" s="28">
        <v>13.41</v>
      </c>
      <c r="F32" s="9">
        <v>0.1</v>
      </c>
      <c r="G32" s="8">
        <f t="shared" si="0"/>
        <v>1.34</v>
      </c>
      <c r="H32" s="8">
        <f t="shared" si="1"/>
        <v>12.07</v>
      </c>
      <c r="I32" s="8">
        <f t="shared" si="2"/>
        <v>24.14</v>
      </c>
      <c r="J32" s="43" t="s">
        <v>91</v>
      </c>
      <c r="K32" s="3" t="s">
        <v>78</v>
      </c>
      <c r="L32" s="34">
        <v>2</v>
      </c>
      <c r="M32" s="25">
        <f>L32*E32</f>
        <v>26.82</v>
      </c>
      <c r="N32" s="9">
        <v>0.1</v>
      </c>
      <c r="O32" s="8">
        <f t="shared" si="3"/>
        <v>2.68</v>
      </c>
      <c r="P32" s="8">
        <f t="shared" si="4"/>
        <v>24.14</v>
      </c>
    </row>
    <row r="33" spans="1:16" ht="13.5" customHeight="1" x14ac:dyDescent="0.2">
      <c r="A33" s="10">
        <v>26</v>
      </c>
      <c r="B33" s="6" t="s">
        <v>42</v>
      </c>
      <c r="C33" s="6" t="s">
        <v>8</v>
      </c>
      <c r="D33" s="7">
        <v>1</v>
      </c>
      <c r="E33" s="28">
        <v>4.68</v>
      </c>
      <c r="F33" s="9">
        <v>0.1</v>
      </c>
      <c r="G33" s="8">
        <f t="shared" si="0"/>
        <v>0.47</v>
      </c>
      <c r="H33" s="8">
        <f t="shared" si="1"/>
        <v>4.21</v>
      </c>
      <c r="I33" s="8">
        <f t="shared" si="2"/>
        <v>4.21</v>
      </c>
      <c r="J33" s="43" t="s">
        <v>91</v>
      </c>
      <c r="K33" s="3" t="s">
        <v>79</v>
      </c>
      <c r="L33" s="34">
        <v>1</v>
      </c>
      <c r="M33" s="25">
        <f>L33*E33</f>
        <v>4.68</v>
      </c>
      <c r="N33" s="9">
        <v>0.1</v>
      </c>
      <c r="O33" s="8">
        <f t="shared" si="3"/>
        <v>0.47</v>
      </c>
      <c r="P33" s="8">
        <f t="shared" si="4"/>
        <v>4.21</v>
      </c>
    </row>
    <row r="34" spans="1:16" ht="13.5" customHeight="1" x14ac:dyDescent="0.2">
      <c r="A34" s="5">
        <v>27</v>
      </c>
      <c r="B34" s="1" t="s">
        <v>43</v>
      </c>
      <c r="C34" s="1" t="s">
        <v>44</v>
      </c>
      <c r="D34" s="2">
        <v>1</v>
      </c>
      <c r="E34" s="27">
        <v>84.34</v>
      </c>
      <c r="F34" s="4">
        <v>0.1</v>
      </c>
      <c r="G34" s="3">
        <f t="shared" si="0"/>
        <v>8.43</v>
      </c>
      <c r="H34" s="3">
        <f t="shared" si="1"/>
        <v>75.91</v>
      </c>
      <c r="I34" s="3">
        <f t="shared" si="2"/>
        <v>75.91</v>
      </c>
      <c r="J34" s="43" t="s">
        <v>91</v>
      </c>
      <c r="K34" s="3" t="s">
        <v>80</v>
      </c>
      <c r="L34" s="34">
        <v>1</v>
      </c>
      <c r="M34" s="25">
        <f>L34*E34</f>
        <v>84.34</v>
      </c>
      <c r="N34" s="4">
        <v>0.1</v>
      </c>
      <c r="O34" s="3">
        <f t="shared" si="3"/>
        <v>8.43</v>
      </c>
      <c r="P34" s="3">
        <f t="shared" si="4"/>
        <v>75.91</v>
      </c>
    </row>
    <row r="35" spans="1:16" ht="13.5" customHeight="1" x14ac:dyDescent="0.2">
      <c r="A35" s="10">
        <v>28</v>
      </c>
      <c r="B35" s="6" t="s">
        <v>45</v>
      </c>
      <c r="C35" s="6" t="s">
        <v>44</v>
      </c>
      <c r="D35" s="7">
        <v>1</v>
      </c>
      <c r="E35" s="28">
        <v>84.34</v>
      </c>
      <c r="F35" s="9">
        <v>0.1</v>
      </c>
      <c r="G35" s="8">
        <f t="shared" si="0"/>
        <v>8.43</v>
      </c>
      <c r="H35" s="8">
        <f t="shared" si="1"/>
        <v>75.91</v>
      </c>
      <c r="I35" s="8">
        <f t="shared" si="2"/>
        <v>75.91</v>
      </c>
      <c r="J35" s="43" t="s">
        <v>91</v>
      </c>
      <c r="K35" s="3" t="s">
        <v>81</v>
      </c>
      <c r="L35" s="34">
        <v>1</v>
      </c>
      <c r="M35" s="25">
        <f>L35*E35</f>
        <v>84.34</v>
      </c>
      <c r="N35" s="9">
        <v>0.1</v>
      </c>
      <c r="O35" s="8">
        <f t="shared" si="3"/>
        <v>8.43</v>
      </c>
      <c r="P35" s="8">
        <f t="shared" si="4"/>
        <v>75.91</v>
      </c>
    </row>
    <row r="36" spans="1:16" ht="13.5" customHeight="1" x14ac:dyDescent="0.2">
      <c r="A36" s="5">
        <v>29</v>
      </c>
      <c r="B36" s="1" t="s">
        <v>46</v>
      </c>
      <c r="C36" s="1" t="s">
        <v>47</v>
      </c>
      <c r="D36" s="2">
        <v>9</v>
      </c>
      <c r="E36" s="27">
        <v>77.44</v>
      </c>
      <c r="F36" s="4">
        <v>0.1</v>
      </c>
      <c r="G36" s="3">
        <f t="shared" si="0"/>
        <v>7.74</v>
      </c>
      <c r="H36" s="3">
        <f t="shared" si="1"/>
        <v>69.7</v>
      </c>
      <c r="I36" s="3">
        <f t="shared" si="2"/>
        <v>627.29999999999995</v>
      </c>
      <c r="J36" s="43" t="s">
        <v>91</v>
      </c>
      <c r="K36" s="3" t="s">
        <v>82</v>
      </c>
      <c r="L36" s="34">
        <v>9</v>
      </c>
      <c r="M36" s="25">
        <f>L36*E36</f>
        <v>696.96</v>
      </c>
      <c r="N36" s="4">
        <v>0.1</v>
      </c>
      <c r="O36" s="3">
        <f t="shared" si="3"/>
        <v>69.7</v>
      </c>
      <c r="P36" s="3">
        <f t="shared" si="4"/>
        <v>627.26</v>
      </c>
    </row>
    <row r="37" spans="1:16" x14ac:dyDescent="0.2">
      <c r="A37" s="10">
        <v>30</v>
      </c>
      <c r="B37" s="1" t="s">
        <v>48</v>
      </c>
      <c r="C37" s="1" t="s">
        <v>28</v>
      </c>
      <c r="D37" s="2">
        <v>8</v>
      </c>
      <c r="E37" s="27">
        <v>43.84</v>
      </c>
      <c r="F37" s="4">
        <v>0.1</v>
      </c>
      <c r="G37" s="3">
        <f t="shared" si="0"/>
        <v>4.38</v>
      </c>
      <c r="H37" s="3">
        <f t="shared" si="1"/>
        <v>39.46</v>
      </c>
      <c r="I37" s="3">
        <f t="shared" si="2"/>
        <v>315.68</v>
      </c>
      <c r="J37" s="43" t="s">
        <v>91</v>
      </c>
      <c r="K37" s="3" t="s">
        <v>83</v>
      </c>
      <c r="L37" s="34">
        <v>8</v>
      </c>
      <c r="M37" s="25">
        <f>L37*E37</f>
        <v>350.72</v>
      </c>
      <c r="N37" s="4">
        <v>0.1</v>
      </c>
      <c r="O37" s="3">
        <f t="shared" si="3"/>
        <v>35.07</v>
      </c>
      <c r="P37" s="3">
        <f t="shared" si="4"/>
        <v>315.64999999999998</v>
      </c>
    </row>
    <row r="38" spans="1:16" ht="13.5" customHeight="1" x14ac:dyDescent="0.2">
      <c r="A38" s="5">
        <v>31</v>
      </c>
      <c r="B38" s="6" t="s">
        <v>49</v>
      </c>
      <c r="C38" s="6" t="s">
        <v>50</v>
      </c>
      <c r="D38" s="7">
        <v>9</v>
      </c>
      <c r="E38" s="28">
        <v>23.26</v>
      </c>
      <c r="F38" s="9">
        <v>0.1</v>
      </c>
      <c r="G38" s="8">
        <f t="shared" si="0"/>
        <v>2.33</v>
      </c>
      <c r="H38" s="8">
        <f t="shared" si="1"/>
        <v>20.93</v>
      </c>
      <c r="I38" s="8">
        <f t="shared" si="2"/>
        <v>188.37</v>
      </c>
      <c r="J38" s="43" t="s">
        <v>91</v>
      </c>
      <c r="K38" s="3" t="s">
        <v>84</v>
      </c>
      <c r="L38" s="34">
        <v>9</v>
      </c>
      <c r="M38" s="25">
        <f>L38*E38</f>
        <v>209.34</v>
      </c>
      <c r="N38" s="9">
        <v>0.1</v>
      </c>
      <c r="O38" s="8">
        <f t="shared" si="3"/>
        <v>20.93</v>
      </c>
      <c r="P38" s="8">
        <f t="shared" si="4"/>
        <v>188.41</v>
      </c>
    </row>
    <row r="39" spans="1:16" ht="13.5" customHeight="1" x14ac:dyDescent="0.2">
      <c r="A39" s="10">
        <v>32</v>
      </c>
      <c r="B39" s="6" t="s">
        <v>51</v>
      </c>
      <c r="C39" s="6" t="s">
        <v>8</v>
      </c>
      <c r="D39" s="7">
        <v>2</v>
      </c>
      <c r="E39" s="28">
        <v>6.8</v>
      </c>
      <c r="F39" s="9">
        <v>0.1</v>
      </c>
      <c r="G39" s="8">
        <f t="shared" si="0"/>
        <v>0.68</v>
      </c>
      <c r="H39" s="8">
        <f t="shared" si="1"/>
        <v>6.12</v>
      </c>
      <c r="I39" s="8">
        <f t="shared" si="2"/>
        <v>12.24</v>
      </c>
      <c r="J39" s="43" t="s">
        <v>91</v>
      </c>
      <c r="K39" s="3" t="s">
        <v>85</v>
      </c>
      <c r="L39" s="34">
        <v>2</v>
      </c>
      <c r="M39" s="25">
        <f>L39*E39</f>
        <v>13.6</v>
      </c>
      <c r="N39" s="9">
        <v>0.1</v>
      </c>
      <c r="O39" s="8">
        <f t="shared" si="3"/>
        <v>1.36</v>
      </c>
      <c r="P39" s="8">
        <f t="shared" si="4"/>
        <v>12.24</v>
      </c>
    </row>
    <row r="40" spans="1:16" x14ac:dyDescent="0.2">
      <c r="A40" s="5">
        <v>33</v>
      </c>
      <c r="B40" s="6" t="s">
        <v>52</v>
      </c>
      <c r="C40" s="6" t="s">
        <v>53</v>
      </c>
      <c r="D40" s="7">
        <v>1</v>
      </c>
      <c r="E40" s="28">
        <v>9.0299999999999994</v>
      </c>
      <c r="F40" s="9">
        <v>0.1</v>
      </c>
      <c r="G40" s="8">
        <f t="shared" si="0"/>
        <v>0.9</v>
      </c>
      <c r="H40" s="8">
        <f t="shared" si="1"/>
        <v>8.1300000000000008</v>
      </c>
      <c r="I40" s="8">
        <f t="shared" si="2"/>
        <v>8.1300000000000008</v>
      </c>
      <c r="J40" s="43" t="s">
        <v>91</v>
      </c>
      <c r="K40" s="3" t="s">
        <v>86</v>
      </c>
      <c r="L40" s="34">
        <v>1</v>
      </c>
      <c r="M40" s="25">
        <f>L40*E40</f>
        <v>9.0299999999999994</v>
      </c>
      <c r="N40" s="9">
        <v>0.1</v>
      </c>
      <c r="O40" s="8">
        <f t="shared" si="3"/>
        <v>0.9</v>
      </c>
      <c r="P40" s="8">
        <f t="shared" si="4"/>
        <v>8.1300000000000008</v>
      </c>
    </row>
    <row r="41" spans="1:16" x14ac:dyDescent="0.2">
      <c r="A41" s="10">
        <v>34</v>
      </c>
      <c r="B41" s="1" t="s">
        <v>54</v>
      </c>
      <c r="C41" s="1" t="s">
        <v>15</v>
      </c>
      <c r="D41" s="2">
        <v>1</v>
      </c>
      <c r="E41" s="27">
        <v>1927.82</v>
      </c>
      <c r="F41" s="4">
        <v>0.1</v>
      </c>
      <c r="G41" s="3">
        <f t="shared" si="0"/>
        <v>192.78</v>
      </c>
      <c r="H41" s="3">
        <f t="shared" si="1"/>
        <v>1735.04</v>
      </c>
      <c r="I41" s="3">
        <f t="shared" si="2"/>
        <v>1735.04</v>
      </c>
      <c r="J41" s="43" t="s">
        <v>91</v>
      </c>
      <c r="K41" s="3" t="s">
        <v>87</v>
      </c>
      <c r="L41" s="34">
        <v>1</v>
      </c>
      <c r="M41" s="25">
        <f>L41*E41</f>
        <v>1927.82</v>
      </c>
      <c r="N41" s="4">
        <v>0.1</v>
      </c>
      <c r="O41" s="3">
        <f t="shared" si="3"/>
        <v>192.78</v>
      </c>
      <c r="P41" s="3">
        <f t="shared" si="4"/>
        <v>1735.04</v>
      </c>
    </row>
    <row r="42" spans="1:16" ht="13.5" customHeight="1" x14ac:dyDescent="0.2">
      <c r="A42" s="10">
        <v>35</v>
      </c>
      <c r="B42" s="1" t="s">
        <v>55</v>
      </c>
      <c r="C42" s="1" t="s">
        <v>56</v>
      </c>
      <c r="D42" s="2">
        <v>1</v>
      </c>
      <c r="E42" s="27">
        <v>19.7</v>
      </c>
      <c r="F42" s="4">
        <v>0.1</v>
      </c>
      <c r="G42" s="3">
        <f t="shared" si="0"/>
        <v>1.97</v>
      </c>
      <c r="H42" s="3">
        <f t="shared" si="1"/>
        <v>17.73</v>
      </c>
      <c r="I42" s="3">
        <f t="shared" si="2"/>
        <v>17.73</v>
      </c>
      <c r="J42" s="43" t="s">
        <v>91</v>
      </c>
      <c r="K42" s="3" t="s">
        <v>88</v>
      </c>
      <c r="L42" s="34">
        <v>1</v>
      </c>
      <c r="M42" s="25">
        <f>L42*E42</f>
        <v>19.7</v>
      </c>
      <c r="N42" s="4">
        <v>0.1</v>
      </c>
      <c r="O42" s="3">
        <f t="shared" si="3"/>
        <v>1.97</v>
      </c>
      <c r="P42" s="3">
        <f t="shared" si="4"/>
        <v>17.73</v>
      </c>
    </row>
    <row r="43" spans="1:16" x14ac:dyDescent="0.2">
      <c r="A43" s="10">
        <v>36</v>
      </c>
      <c r="B43" s="1" t="s">
        <v>57</v>
      </c>
      <c r="C43" s="1" t="s">
        <v>53</v>
      </c>
      <c r="D43" s="2">
        <v>1</v>
      </c>
      <c r="E43" s="27">
        <v>3.07</v>
      </c>
      <c r="F43" s="4">
        <v>0.1</v>
      </c>
      <c r="G43" s="3">
        <f t="shared" si="0"/>
        <v>0.31</v>
      </c>
      <c r="H43" s="3">
        <f t="shared" si="1"/>
        <v>2.76</v>
      </c>
      <c r="I43" s="3">
        <f t="shared" si="2"/>
        <v>2.76</v>
      </c>
      <c r="J43" s="43" t="s">
        <v>91</v>
      </c>
      <c r="K43" s="3" t="s">
        <v>89</v>
      </c>
      <c r="L43" s="34">
        <v>1</v>
      </c>
      <c r="M43" s="25">
        <f>L43*E43</f>
        <v>3.07</v>
      </c>
      <c r="N43" s="4">
        <v>0.1</v>
      </c>
      <c r="O43" s="3">
        <f t="shared" si="3"/>
        <v>0.31</v>
      </c>
      <c r="P43" s="3">
        <f t="shared" si="4"/>
        <v>2.76</v>
      </c>
    </row>
    <row r="44" spans="1:16" ht="13.5" thickBot="1" x14ac:dyDescent="0.25">
      <c r="A44" s="11"/>
      <c r="B44" s="12"/>
      <c r="C44" s="12"/>
      <c r="D44" s="13">
        <f>SUM(D8:D43)</f>
        <v>173</v>
      </c>
      <c r="E44" s="14"/>
      <c r="F44" s="15"/>
      <c r="G44" s="14"/>
      <c r="H44" s="14"/>
      <c r="I44" s="14"/>
      <c r="J44" s="45"/>
      <c r="K44" s="14"/>
      <c r="L44" s="36">
        <f>SUM(L8:L43)</f>
        <v>174</v>
      </c>
      <c r="M44" s="14"/>
      <c r="N44" s="14"/>
      <c r="O44" s="14"/>
      <c r="P44" s="14"/>
    </row>
    <row r="45" spans="1:16" s="23" customFormat="1" x14ac:dyDescent="0.2">
      <c r="A45" s="5"/>
      <c r="B45" s="5"/>
      <c r="C45" s="5" t="s">
        <v>9</v>
      </c>
      <c r="D45" s="20"/>
      <c r="E45" s="21"/>
      <c r="F45" s="20"/>
      <c r="G45" s="21"/>
      <c r="H45" s="21"/>
      <c r="I45" s="21">
        <f>SUM(I8:I44)</f>
        <v>9969.7899999999991</v>
      </c>
      <c r="J45" s="21"/>
      <c r="P45" s="26">
        <f>SUM(P8:P43)</f>
        <v>12472.679999999998</v>
      </c>
    </row>
  </sheetData>
  <mergeCells count="1">
    <mergeCell ref="K5:P5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KRONE.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Toro Matus</dc:creator>
  <cp:lastModifiedBy>Andres Held</cp:lastModifiedBy>
  <cp:lastPrinted>2025-01-16T13:04:07Z</cp:lastPrinted>
  <dcterms:created xsi:type="dcterms:W3CDTF">2024-03-04T16:19:40Z</dcterms:created>
  <dcterms:modified xsi:type="dcterms:W3CDTF">2025-04-12T13:56:07Z</dcterms:modified>
</cp:coreProperties>
</file>